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50" activeTab="1"/>
  </bookViews>
  <sheets>
    <sheet name="免租期整月" sheetId="1" r:id="rId1"/>
    <sheet name="免租期非整月或未前置" sheetId="2" r:id="rId2"/>
  </sheets>
  <calcPr calcId="124519"/>
</workbook>
</file>

<file path=xl/calcChain.xml><?xml version="1.0" encoding="utf-8"?>
<calcChain xmlns="http://schemas.openxmlformats.org/spreadsheetml/2006/main">
  <c r="B7" i="2"/>
  <c r="G21"/>
  <c r="G20"/>
  <c r="G19"/>
  <c r="G18"/>
  <c r="C18"/>
  <c r="B18"/>
  <c r="A19" s="1"/>
  <c r="G17"/>
  <c r="G16"/>
  <c r="G15"/>
  <c r="G14"/>
  <c r="C14"/>
  <c r="B14"/>
  <c r="A15" s="1"/>
  <c r="C15" s="1"/>
  <c r="G13"/>
  <c r="G12"/>
  <c r="G11"/>
  <c r="C11"/>
  <c r="B11"/>
  <c r="A12" s="1"/>
  <c r="G10"/>
  <c r="B10"/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A10"/>
  <c r="C2"/>
  <c r="B10" l="1"/>
  <c r="A11" s="1"/>
  <c r="C19" i="2"/>
  <c r="B19"/>
  <c r="A20" s="1"/>
  <c r="B20" s="1"/>
  <c r="A21" s="1"/>
  <c r="C12"/>
  <c r="B12"/>
  <c r="A13" s="1"/>
  <c r="B13" s="1"/>
  <c r="B15"/>
  <c r="A16" s="1"/>
  <c r="B11" i="1" l="1"/>
  <c r="A12" s="1"/>
  <c r="C11"/>
  <c r="C20" i="2"/>
  <c r="C13"/>
  <c r="C16"/>
  <c r="B16"/>
  <c r="A17" s="1"/>
  <c r="B21"/>
  <c r="C21"/>
  <c r="B12" i="1" l="1"/>
  <c r="A13" s="1"/>
  <c r="C12"/>
  <c r="C17" i="2"/>
  <c r="B17"/>
  <c r="B13" i="1" l="1"/>
  <c r="A14" s="1"/>
  <c r="C13"/>
  <c r="B14" l="1"/>
  <c r="A15" s="1"/>
  <c r="C14"/>
  <c r="B15" l="1"/>
  <c r="A16" s="1"/>
  <c r="C15"/>
  <c r="B16" l="1"/>
  <c r="A17" s="1"/>
  <c r="C16"/>
  <c r="B17" l="1"/>
  <c r="A18" s="1"/>
  <c r="C17"/>
  <c r="B18" l="1"/>
  <c r="A19" s="1"/>
  <c r="C18"/>
  <c r="B19" l="1"/>
  <c r="A20" s="1"/>
  <c r="C19"/>
  <c r="B20" l="1"/>
  <c r="A21" s="1"/>
  <c r="C20"/>
  <c r="B21" l="1"/>
  <c r="A22" s="1"/>
  <c r="C21"/>
  <c r="B22" l="1"/>
  <c r="A23" s="1"/>
  <c r="C22"/>
  <c r="B23" l="1"/>
  <c r="A24" s="1"/>
  <c r="C23"/>
  <c r="B24" l="1"/>
  <c r="A25" s="1"/>
  <c r="C24"/>
  <c r="B25" l="1"/>
  <c r="A26" s="1"/>
  <c r="C25"/>
  <c r="B26" l="1"/>
  <c r="A27" s="1"/>
  <c r="C26"/>
  <c r="B27" l="1"/>
  <c r="A28" s="1"/>
  <c r="C27"/>
  <c r="B28" l="1"/>
  <c r="A29" s="1"/>
  <c r="C28"/>
  <c r="B29" l="1"/>
  <c r="A30" s="1"/>
  <c r="B30" s="1"/>
  <c r="C29"/>
  <c r="A31" l="1"/>
  <c r="B31" s="1"/>
  <c r="C30"/>
  <c r="D30" s="1"/>
  <c r="G30" s="1"/>
  <c r="C31" l="1"/>
  <c r="D31" s="1"/>
  <c r="G31" s="1"/>
  <c r="A32"/>
  <c r="B32" s="1"/>
  <c r="A33" l="1"/>
  <c r="B33" s="1"/>
  <c r="C32"/>
  <c r="D32" s="1"/>
  <c r="G32" s="1"/>
  <c r="C33" l="1"/>
  <c r="D33" s="1"/>
  <c r="G33" s="1"/>
  <c r="A34"/>
  <c r="B34" s="1"/>
  <c r="A35" l="1"/>
  <c r="B35" s="1"/>
  <c r="C34"/>
  <c r="D34" s="1"/>
  <c r="G34" s="1"/>
  <c r="C35" l="1"/>
  <c r="D35" s="1"/>
  <c r="G35" s="1"/>
  <c r="A36"/>
  <c r="B36" s="1"/>
  <c r="A37" l="1"/>
  <c r="B37" s="1"/>
  <c r="C36"/>
  <c r="D36" s="1"/>
  <c r="G36" s="1"/>
  <c r="C37" l="1"/>
  <c r="D37" s="1"/>
  <c r="G37" s="1"/>
  <c r="A38"/>
  <c r="B38" s="1"/>
  <c r="A39" l="1"/>
  <c r="B39" s="1"/>
  <c r="C38"/>
  <c r="D38" s="1"/>
  <c r="G38" s="1"/>
  <c r="C39" l="1"/>
  <c r="D39" s="1"/>
  <c r="G39" s="1"/>
  <c r="A40"/>
  <c r="B40" s="1"/>
  <c r="A41" l="1"/>
  <c r="B41" s="1"/>
  <c r="C40"/>
  <c r="D40" s="1"/>
  <c r="G40" s="1"/>
  <c r="C41" l="1"/>
  <c r="D41" s="1"/>
  <c r="G41" s="1"/>
  <c r="A42"/>
  <c r="B42" s="1"/>
  <c r="A43" l="1"/>
  <c r="B43" s="1"/>
  <c r="C42"/>
  <c r="D42" s="1"/>
  <c r="G42" s="1"/>
  <c r="C43" l="1"/>
  <c r="D43" s="1"/>
  <c r="G43" s="1"/>
  <c r="A44"/>
  <c r="B44" s="1"/>
  <c r="A45" l="1"/>
  <c r="B45" s="1"/>
  <c r="C44"/>
  <c r="D44" s="1"/>
  <c r="G44" s="1"/>
  <c r="C45" l="1"/>
  <c r="D45" s="1"/>
  <c r="G45" s="1"/>
  <c r="A46"/>
  <c r="B46" s="1"/>
  <c r="A47" l="1"/>
  <c r="B47" s="1"/>
  <c r="C46"/>
  <c r="D46" s="1"/>
  <c r="G46" s="1"/>
  <c r="C47" l="1"/>
  <c r="D47" s="1"/>
  <c r="G47" s="1"/>
  <c r="A48"/>
  <c r="B48" s="1"/>
  <c r="A49" l="1"/>
  <c r="B49" s="1"/>
  <c r="C48"/>
  <c r="D48" s="1"/>
  <c r="G48" s="1"/>
  <c r="C49" l="1"/>
  <c r="D49" s="1"/>
  <c r="G49" s="1"/>
  <c r="A50"/>
  <c r="B50" s="1"/>
  <c r="A51" l="1"/>
  <c r="B51" s="1"/>
  <c r="C50"/>
  <c r="D50" s="1"/>
  <c r="G50" s="1"/>
  <c r="C51" l="1"/>
  <c r="D51" s="1"/>
  <c r="G51" s="1"/>
  <c r="A52"/>
  <c r="B52" s="1"/>
  <c r="A53" l="1"/>
  <c r="B53" s="1"/>
  <c r="C52"/>
  <c r="D52" s="1"/>
  <c r="G52" s="1"/>
  <c r="C53" l="1"/>
  <c r="D53" s="1"/>
  <c r="G53" s="1"/>
  <c r="A54"/>
  <c r="B54" s="1"/>
  <c r="A55" l="1"/>
  <c r="B55" s="1"/>
  <c r="C54"/>
  <c r="D54" s="1"/>
  <c r="G54" s="1"/>
  <c r="C55" l="1"/>
  <c r="D55" s="1"/>
  <c r="G55" s="1"/>
  <c r="A56"/>
  <c r="B56" s="1"/>
  <c r="A57" l="1"/>
  <c r="B57" s="1"/>
  <c r="C56"/>
  <c r="D56" s="1"/>
  <c r="G56" s="1"/>
  <c r="C57" l="1"/>
  <c r="D57" s="1"/>
  <c r="G57" s="1"/>
  <c r="A58"/>
  <c r="B58" s="1"/>
  <c r="A59" l="1"/>
  <c r="B59" s="1"/>
  <c r="C58"/>
  <c r="D58" s="1"/>
  <c r="G58" s="1"/>
  <c r="C59" l="1"/>
  <c r="D59" s="1"/>
  <c r="G59" s="1"/>
  <c r="A60"/>
  <c r="B60" s="1"/>
  <c r="A61" l="1"/>
  <c r="B61" s="1"/>
  <c r="C60"/>
  <c r="D60" s="1"/>
  <c r="G60" s="1"/>
  <c r="C61" l="1"/>
  <c r="D61" s="1"/>
  <c r="G61" s="1"/>
  <c r="A62"/>
  <c r="B62" s="1"/>
  <c r="A63" l="1"/>
  <c r="B63" s="1"/>
  <c r="C62"/>
  <c r="D62" s="1"/>
  <c r="G62" s="1"/>
  <c r="C63" l="1"/>
  <c r="D63" s="1"/>
  <c r="G63" s="1"/>
  <c r="A64"/>
  <c r="B64" s="1"/>
  <c r="A65" l="1"/>
  <c r="B65" s="1"/>
  <c r="C64"/>
  <c r="D64" s="1"/>
  <c r="G64" s="1"/>
  <c r="C65" l="1"/>
  <c r="D65" s="1"/>
  <c r="G65" s="1"/>
  <c r="A66"/>
  <c r="B66" s="1"/>
  <c r="A67" l="1"/>
  <c r="B67" s="1"/>
  <c r="C66"/>
  <c r="D66" s="1"/>
  <c r="G66" s="1"/>
  <c r="C67" l="1"/>
  <c r="D67" s="1"/>
  <c r="G67" s="1"/>
  <c r="A68"/>
  <c r="B68" s="1"/>
  <c r="A69" l="1"/>
  <c r="B69" s="1"/>
  <c r="C68"/>
  <c r="D68" s="1"/>
  <c r="G68" s="1"/>
  <c r="C69" l="1"/>
  <c r="D69" s="1"/>
  <c r="G69" s="1"/>
  <c r="A70"/>
  <c r="B70" s="1"/>
  <c r="A71" l="1"/>
  <c r="B71" s="1"/>
  <c r="C71" s="1"/>
  <c r="D71" s="1"/>
  <c r="G71" s="1"/>
  <c r="C70"/>
  <c r="D70" s="1"/>
  <c r="G70" s="1"/>
</calcChain>
</file>

<file path=xl/sharedStrings.xml><?xml version="1.0" encoding="utf-8"?>
<sst xmlns="http://schemas.openxmlformats.org/spreadsheetml/2006/main" count="35" uniqueCount="18">
  <si>
    <t>委托开始日期</t>
  </si>
  <si>
    <t>委托期限</t>
  </si>
  <si>
    <t>个月</t>
  </si>
  <si>
    <t>免租期限</t>
  </si>
  <si>
    <t>计租日</t>
  </si>
  <si>
    <t>计租方式</t>
  </si>
  <si>
    <t>季</t>
  </si>
  <si>
    <t>总金额</t>
  </si>
  <si>
    <t>合同金额</t>
  </si>
  <si>
    <t>物管费总额</t>
  </si>
  <si>
    <t>计租期限</t>
  </si>
  <si>
    <t>付款日</t>
  </si>
  <si>
    <t>应付房租款</t>
  </si>
  <si>
    <t>应付物管费</t>
  </si>
  <si>
    <t>支付方式</t>
  </si>
  <si>
    <t>实付款</t>
  </si>
  <si>
    <t>季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</si>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</sst>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>
  <numFmts count="7">
    <numFmt numFmtId="176" formatCode="0.0_);[Red]\(0.0\)"/>
    <numFmt numFmtId="177" formatCode="yyyy&quot;年&quot;m&quot;月&quot;d&quot;日&quot;;@"/>
    <numFmt numFmtId="178" formatCode="[$-F800]dddd\,\ mmmm\ dd\,\ yyyy"/>
    <numFmt numFmtId="179" formatCode="0.00_ "/>
    <numFmt numFmtId="180" formatCode="0_);[Red]\(0\)"/>
    <numFmt numFmtId="181" formatCode="#,##0.00;[Red]#,##0.00"/>
    <numFmt numFmtId="182" formatCode="0.00_);[Red]\(0.00\)"/>
  </numFmts>
  <fonts count="9"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78" fontId="0" fillId="0" borderId="0">
      <alignment vertical="center"/>
    </xf>
  </cellStyleXfs>
  <cellXfs count="39">
    <xf numFmtId="178" fontId="0" fillId="0" borderId="0" xfId="0">
      <alignment vertical="center"/>
    </xf>
    <xf numFmtId="178" fontId="1" fillId="2" borderId="0" xfId="0" applyFont="1" applyFill="1">
      <alignment vertical="center"/>
    </xf>
    <xf numFmtId="9" fontId="1" fillId="2" borderId="0" xfId="0" applyNumberFormat="1" applyFont="1" applyFill="1">
      <alignment vertical="center"/>
    </xf>
    <xf numFmtId="178" fontId="1" fillId="2" borderId="1" xfId="0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178" fontId="1" fillId="2" borderId="1" xfId="0" applyNumberFormat="1" applyFon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80" fontId="1" fillId="2" borderId="1" xfId="0" applyNumberFormat="1" applyFont="1" applyFill="1" applyBorder="1">
      <alignment vertical="center"/>
    </xf>
    <xf numFmtId="181" fontId="1" fillId="2" borderId="1" xfId="0" applyNumberFormat="1" applyFont="1" applyFill="1" applyBorder="1">
      <alignment vertical="center"/>
    </xf>
    <xf numFmtId="178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/>
    </xf>
    <xf numFmtId="181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180" fontId="2" fillId="0" borderId="0" xfId="0" applyNumberFormat="1" applyFont="1">
      <alignment vertical="center"/>
    </xf>
    <xf numFmtId="178" fontId="0" fillId="0" borderId="0" xfId="0" applyNumberFormat="1" applyAlignment="1">
      <alignment horizontal="right" vertical="center"/>
    </xf>
    <xf numFmtId="178" fontId="3" fillId="0" borderId="0" xfId="0" applyFont="1">
      <alignment vertical="center"/>
    </xf>
    <xf numFmtId="179" fontId="3" fillId="0" borderId="0" xfId="0" applyNumberFormat="1" applyFont="1" applyAlignment="1">
      <alignment horizontal="right" vertical="center"/>
    </xf>
    <xf numFmtId="182" fontId="2" fillId="0" borderId="0" xfId="0" applyNumberFormat="1" applyFont="1">
      <alignment vertical="center"/>
    </xf>
    <xf numFmtId="182" fontId="0" fillId="0" borderId="0" xfId="0" applyNumberFormat="1">
      <alignment vertical="center"/>
    </xf>
    <xf numFmtId="178" fontId="0" fillId="0" borderId="1" xfId="0" applyBorder="1" applyAlignment="1">
      <alignment horizontal="center" vertical="center"/>
    </xf>
    <xf numFmtId="178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81" fontId="0" fillId="3" borderId="1" xfId="0" applyNumberForma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3" borderId="0" xfId="0" applyFill="1">
      <alignment vertical="center"/>
    </xf>
    <xf numFmtId="177" fontId="5" fillId="2" borderId="1" xfId="0" applyNumberFormat="1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Border="1" applyAlignment="1">
      <alignment horizontal="left" vertical="center"/>
    </xf>
    <xf numFmtId="178" fontId="1" fillId="2" borderId="2" xfId="0" applyFont="1" applyFill="1" applyBorder="1" applyAlignment="1">
      <alignment horizontal="center" vertical="center"/>
    </xf>
    <xf numFmtId="178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workbookViewId="0">
      <selection activeCell="C10" sqref="C10"/>
    </sheetView>
  </sheetViews>
  <sheetFormatPr defaultColWidth="9" defaultRowHeight="13.5"/>
  <cols>
    <col min="1" max="1" width="14.875" customWidth="1"/>
    <col min="2" max="2" width="15.5" customWidth="1"/>
    <col min="3" max="3" width="16.5" customWidth="1"/>
    <col min="4" max="4" width="17.875" customWidth="1"/>
    <col min="5" max="5" width="14.125" customWidth="1"/>
    <col min="6" max="6" width="11.25" customWidth="1"/>
    <col min="7" max="7" width="14.5" customWidth="1"/>
  </cols>
  <sheetData>
    <row r="1" spans="1:8">
      <c r="C1" s="15"/>
      <c r="D1" s="15"/>
      <c r="E1" s="15"/>
      <c r="F1" s="15"/>
      <c r="G1" s="15"/>
      <c r="H1" s="15"/>
    </row>
    <row r="2" spans="1:8">
      <c r="A2" t="s">
        <v>0</v>
      </c>
      <c r="B2" s="16">
        <v>43797</v>
      </c>
      <c r="C2" s="17">
        <f>DATE(YEAR(B2),MONTH(B2)+B3,DAY(B2)-1)</f>
        <v>44984</v>
      </c>
    </row>
    <row r="3" spans="1:8">
      <c r="A3" t="s">
        <v>1</v>
      </c>
      <c r="B3" s="18">
        <v>39</v>
      </c>
      <c r="C3" t="s">
        <v>2</v>
      </c>
    </row>
    <row r="4" spans="1:8">
      <c r="A4" t="s">
        <v>3</v>
      </c>
      <c r="B4" s="18">
        <v>3</v>
      </c>
      <c r="C4" t="s">
        <v>2</v>
      </c>
    </row>
    <row r="5" spans="1:8">
      <c r="A5" t="s">
        <v>4</v>
      </c>
      <c r="B5" s="17">
        <v>43827</v>
      </c>
    </row>
    <row r="6" spans="1:8">
      <c r="A6" t="s">
        <v>5</v>
      </c>
      <c r="B6" s="19" t="s">
        <v>6</v>
      </c>
    </row>
    <row r="7" spans="1:8">
      <c r="A7" s="20" t="s">
        <v>7</v>
      </c>
      <c r="B7" s="21">
        <v>75744</v>
      </c>
    </row>
    <row r="8" spans="1:8">
      <c r="A8" t="s">
        <v>8</v>
      </c>
      <c r="B8" s="22">
        <v>72000</v>
      </c>
      <c r="E8" t="s">
        <v>9</v>
      </c>
      <c r="F8" s="23">
        <v>3744</v>
      </c>
    </row>
    <row r="9" spans="1:8" s="14" customFormat="1">
      <c r="A9" s="24" t="s">
        <v>10</v>
      </c>
      <c r="B9" s="25"/>
      <c r="C9" s="24" t="s">
        <v>11</v>
      </c>
      <c r="D9" s="24" t="s">
        <v>12</v>
      </c>
      <c r="E9" s="24" t="s">
        <v>13</v>
      </c>
      <c r="F9" s="24" t="s">
        <v>14</v>
      </c>
      <c r="G9" s="24" t="s">
        <v>15</v>
      </c>
    </row>
    <row r="10" spans="1:8">
      <c r="A10" s="36">
        <f>B5</f>
        <v>43827</v>
      </c>
      <c r="B10" s="26">
        <f>IF($B$6="季",(DATE(YEAR(A10),MONTH(A10)+3,DAY(A10)-1)),(DATE(YEAR(A10),MONTH(A10)+1,DAY(A10)-1)))</f>
        <v>43917</v>
      </c>
      <c r="C10" s="26">
        <v>43802</v>
      </c>
      <c r="D10" s="27">
        <v>6600</v>
      </c>
      <c r="E10" s="28">
        <v>606</v>
      </c>
      <c r="F10" s="29">
        <v>1</v>
      </c>
      <c r="G10" s="30">
        <f>(D10+E10)*F10</f>
        <v>7206</v>
      </c>
    </row>
    <row r="11" spans="1:8">
      <c r="A11" s="26">
        <f>IF(B10&gt;=DATE(YEAR($B$2),MONTH($B$2)+$B$3,DAY($B$2)-1)," ",B10+1)</f>
        <v>43918</v>
      </c>
      <c r="B11" s="26">
        <f t="shared" ref="B11" si="0">IF($B$6="季",(DATE(YEAR(A11),MONTH(A11)+3,DAY(A11)-1)),(DATE(YEAR(A11),MONTH(A11)+1,DAY(A11)-1)))</f>
        <v>44009</v>
      </c>
      <c r="C11" s="26">
        <f t="shared" ref="C11" si="1">DATE(YEAR(A11),MONTH(A11),DAY(25))</f>
        <v>43915</v>
      </c>
      <c r="D11" s="27">
        <v>6600</v>
      </c>
      <c r="E11" s="28">
        <v>606</v>
      </c>
      <c r="F11" s="29">
        <v>1</v>
      </c>
      <c r="G11" s="30">
        <f t="shared" ref="G11:G21" si="2">(D11+E11)*F11</f>
        <v>7206</v>
      </c>
    </row>
    <row r="12" spans="1:8">
      <c r="A12" s="26">
        <f t="shared" ref="A12" si="3">IF(B11&gt;=DATE(YEAR($B$2),MONTH($B$2)+$B$3,DAY($B$2)-1)," ",B11+1)</f>
        <v>44010</v>
      </c>
      <c r="B12" s="26">
        <f t="shared" ref="B12" si="4">IF($B$6="季",(DATE(YEAR(A12),MONTH(A12)+3,DAY(A12)-1)),(DATE(YEAR(A12),MONTH(A12)+1,DAY(A12)-1)))</f>
        <v>44101</v>
      </c>
      <c r="C12" s="26">
        <f t="shared" ref="C12:C29" si="5">DATE(YEAR(A12),MONTH(A12),DAY(25))</f>
        <v>44007</v>
      </c>
      <c r="D12" s="27">
        <v>6600</v>
      </c>
      <c r="E12" s="28">
        <v>606</v>
      </c>
      <c r="F12" s="29">
        <v>1</v>
      </c>
      <c r="G12" s="30">
        <f t="shared" si="2"/>
        <v>7206</v>
      </c>
    </row>
    <row r="13" spans="1:8">
      <c r="A13" s="26">
        <f t="shared" ref="A13" si="6">IF(B12&gt;=DATE(YEAR($B$2),MONTH($B$2)+$B$3,DAY($B$2)-1)," ",B12+1)</f>
        <v>44102</v>
      </c>
      <c r="B13" s="26">
        <f t="shared" ref="B13:B43" si="7">IF($B$6="季",(DATE(YEAR(A13),MONTH(A13)+3,DAY(A13)-1)),(DATE(YEAR(A13),MONTH(A13)+1,DAY(A13)-1)))</f>
        <v>44192</v>
      </c>
      <c r="C13" s="26">
        <f t="shared" si="5"/>
        <v>44099</v>
      </c>
      <c r="D13" s="27">
        <v>6600</v>
      </c>
      <c r="E13" s="28">
        <v>606</v>
      </c>
      <c r="F13" s="29">
        <v>1</v>
      </c>
      <c r="G13" s="30">
        <f t="shared" si="2"/>
        <v>7206</v>
      </c>
    </row>
    <row r="14" spans="1:8">
      <c r="A14" s="26">
        <f t="shared" ref="A14:A44" si="8">IF(B13&gt;=DATE(YEAR($B$2),MONTH($B$2)+$B$3,DAY($B$2)-1)," ",B13+1)</f>
        <v>44193</v>
      </c>
      <c r="B14" s="26">
        <f t="shared" si="7"/>
        <v>44282</v>
      </c>
      <c r="C14" s="26">
        <f t="shared" si="5"/>
        <v>44190</v>
      </c>
      <c r="D14" s="27">
        <v>6600</v>
      </c>
      <c r="E14" s="28">
        <v>606</v>
      </c>
      <c r="F14" s="29">
        <v>1</v>
      </c>
      <c r="G14" s="30">
        <f t="shared" si="2"/>
        <v>7206</v>
      </c>
    </row>
    <row r="15" spans="1:8">
      <c r="A15" s="26">
        <f t="shared" si="8"/>
        <v>44283</v>
      </c>
      <c r="B15" s="26">
        <f t="shared" si="7"/>
        <v>44374</v>
      </c>
      <c r="C15" s="26">
        <f t="shared" si="5"/>
        <v>44280</v>
      </c>
      <c r="D15" s="27">
        <v>6600</v>
      </c>
      <c r="E15" s="28">
        <v>606</v>
      </c>
      <c r="F15" s="29">
        <v>1</v>
      </c>
      <c r="G15" s="30">
        <f t="shared" si="2"/>
        <v>7206</v>
      </c>
    </row>
    <row r="16" spans="1:8">
      <c r="A16" s="26">
        <f t="shared" si="8"/>
        <v>44375</v>
      </c>
      <c r="B16" s="26">
        <f t="shared" si="7"/>
        <v>44466</v>
      </c>
      <c r="C16" s="26">
        <f t="shared" si="5"/>
        <v>44372</v>
      </c>
      <c r="D16" s="27">
        <v>6600</v>
      </c>
      <c r="E16" s="28">
        <v>606</v>
      </c>
      <c r="F16" s="29">
        <v>1</v>
      </c>
      <c r="G16" s="30">
        <f t="shared" si="2"/>
        <v>7206</v>
      </c>
    </row>
    <row r="17" spans="1:7">
      <c r="A17" s="26">
        <f t="shared" si="8"/>
        <v>44467</v>
      </c>
      <c r="B17" s="26">
        <f t="shared" si="7"/>
        <v>44557</v>
      </c>
      <c r="C17" s="26">
        <f t="shared" si="5"/>
        <v>44464</v>
      </c>
      <c r="D17" s="27">
        <v>6600</v>
      </c>
      <c r="E17" s="28">
        <v>606</v>
      </c>
      <c r="F17" s="29">
        <v>1</v>
      </c>
      <c r="G17" s="30">
        <f t="shared" si="2"/>
        <v>7206</v>
      </c>
    </row>
    <row r="18" spans="1:7">
      <c r="A18" s="26">
        <f t="shared" si="8"/>
        <v>44558</v>
      </c>
      <c r="B18" s="26">
        <f t="shared" si="7"/>
        <v>44647</v>
      </c>
      <c r="C18" s="26">
        <f t="shared" si="5"/>
        <v>44555</v>
      </c>
      <c r="D18" s="27">
        <v>6600</v>
      </c>
      <c r="E18" s="28">
        <v>606</v>
      </c>
      <c r="F18" s="29">
        <v>1</v>
      </c>
      <c r="G18" s="30">
        <f t="shared" si="2"/>
        <v>7206</v>
      </c>
    </row>
    <row r="19" spans="1:7">
      <c r="A19" s="26">
        <f t="shared" si="8"/>
        <v>44648</v>
      </c>
      <c r="B19" s="26">
        <f t="shared" si="7"/>
        <v>44739</v>
      </c>
      <c r="C19" s="26">
        <f t="shared" si="5"/>
        <v>44645</v>
      </c>
      <c r="D19" s="27">
        <v>6600</v>
      </c>
      <c r="E19" s="28">
        <v>606</v>
      </c>
      <c r="F19" s="29">
        <v>1</v>
      </c>
      <c r="G19" s="30">
        <f t="shared" si="2"/>
        <v>7206</v>
      </c>
    </row>
    <row r="20" spans="1:7">
      <c r="A20" s="26">
        <f t="shared" si="8"/>
        <v>44740</v>
      </c>
      <c r="B20" s="26">
        <f t="shared" si="7"/>
        <v>44831</v>
      </c>
      <c r="C20" s="26">
        <f t="shared" si="5"/>
        <v>44737</v>
      </c>
      <c r="D20" s="27">
        <v>6600</v>
      </c>
      <c r="E20" s="28">
        <v>606</v>
      </c>
      <c r="F20" s="29">
        <v>1</v>
      </c>
      <c r="G20" s="30">
        <f t="shared" si="2"/>
        <v>7206</v>
      </c>
    </row>
    <row r="21" spans="1:7">
      <c r="A21" s="26">
        <f t="shared" si="8"/>
        <v>44832</v>
      </c>
      <c r="B21" s="26">
        <f t="shared" si="7"/>
        <v>44922</v>
      </c>
      <c r="C21" s="26">
        <f t="shared" si="5"/>
        <v>44829</v>
      </c>
      <c r="D21" s="27">
        <v>6600</v>
      </c>
      <c r="E21" s="28">
        <v>606</v>
      </c>
      <c r="F21" s="29">
        <v>1</v>
      </c>
      <c r="G21" s="30">
        <f t="shared" si="2"/>
        <v>7206</v>
      </c>
    </row>
    <row r="22" spans="1:7">
      <c r="A22" s="26">
        <f t="shared" si="8"/>
        <v>44923</v>
      </c>
      <c r="B22" s="26">
        <f t="shared" si="7"/>
        <v>45012</v>
      </c>
      <c r="C22" s="26">
        <f t="shared" si="5"/>
        <v>44920</v>
      </c>
      <c r="D22" s="27">
        <v>6600</v>
      </c>
      <c r="E22" s="28">
        <v>606</v>
      </c>
      <c r="F22" s="29">
        <v>1</v>
      </c>
      <c r="G22" s="30">
        <f t="shared" ref="G22:G53" si="9">(D22+E22)*F22</f>
        <v>7206</v>
      </c>
    </row>
    <row r="23" spans="1:7">
      <c r="A23" s="26" t="str">
        <f t="shared" si="8"/>
        <v xml:space="preserve"> </v>
      </c>
      <c r="B23" s="26" t="e">
        <f t="shared" si="7"/>
        <v>#VALUE!</v>
      </c>
      <c r="C23" s="26" t="e">
        <f t="shared" si="5"/>
        <v>#VALUE!</v>
      </c>
      <c r="D23" s="27">
        <v>6600</v>
      </c>
      <c r="E23" s="28">
        <v>606</v>
      </c>
      <c r="F23" s="29">
        <v>1</v>
      </c>
      <c r="G23" s="30">
        <f t="shared" si="9"/>
        <v>7206</v>
      </c>
    </row>
    <row r="24" spans="1:7">
      <c r="A24" s="26" t="e">
        <f t="shared" si="8"/>
        <v>#VALUE!</v>
      </c>
      <c r="B24" s="26" t="e">
        <f t="shared" si="7"/>
        <v>#VALUE!</v>
      </c>
      <c r="C24" s="26" t="e">
        <f t="shared" si="5"/>
        <v>#VALUE!</v>
      </c>
      <c r="D24" s="27">
        <v>6600</v>
      </c>
      <c r="E24" s="28">
        <v>606</v>
      </c>
      <c r="F24" s="29">
        <v>1</v>
      </c>
      <c r="G24" s="30">
        <f t="shared" si="9"/>
        <v>7206</v>
      </c>
    </row>
    <row r="25" spans="1:7">
      <c r="A25" s="26" t="e">
        <f t="shared" si="8"/>
        <v>#VALUE!</v>
      </c>
      <c r="B25" s="26" t="e">
        <f t="shared" si="7"/>
        <v>#VALUE!</v>
      </c>
      <c r="C25" s="26" t="e">
        <f t="shared" si="5"/>
        <v>#VALUE!</v>
      </c>
      <c r="D25" s="27">
        <v>6600</v>
      </c>
      <c r="E25" s="28">
        <v>606</v>
      </c>
      <c r="F25" s="29">
        <v>1</v>
      </c>
      <c r="G25" s="30">
        <f t="shared" si="9"/>
        <v>7206</v>
      </c>
    </row>
    <row r="26" spans="1:7">
      <c r="A26" s="26" t="e">
        <f t="shared" si="8"/>
        <v>#VALUE!</v>
      </c>
      <c r="B26" s="26" t="e">
        <f t="shared" si="7"/>
        <v>#VALUE!</v>
      </c>
      <c r="C26" s="26" t="e">
        <f t="shared" si="5"/>
        <v>#VALUE!</v>
      </c>
      <c r="D26" s="27">
        <v>6600</v>
      </c>
      <c r="E26" s="28">
        <v>606</v>
      </c>
      <c r="F26" s="29">
        <v>1</v>
      </c>
      <c r="G26" s="30">
        <f t="shared" si="9"/>
        <v>7206</v>
      </c>
    </row>
    <row r="27" spans="1:7">
      <c r="A27" s="26" t="e">
        <f t="shared" si="8"/>
        <v>#VALUE!</v>
      </c>
      <c r="B27" s="26" t="e">
        <f t="shared" si="7"/>
        <v>#VALUE!</v>
      </c>
      <c r="C27" s="26" t="e">
        <f t="shared" si="5"/>
        <v>#VALUE!</v>
      </c>
      <c r="D27" s="27">
        <v>6600</v>
      </c>
      <c r="E27" s="28">
        <v>606</v>
      </c>
      <c r="F27" s="29">
        <v>1</v>
      </c>
      <c r="G27" s="30">
        <f t="shared" si="9"/>
        <v>7206</v>
      </c>
    </row>
    <row r="28" spans="1:7">
      <c r="A28" s="26" t="e">
        <f t="shared" si="8"/>
        <v>#VALUE!</v>
      </c>
      <c r="B28" s="26" t="e">
        <f t="shared" si="7"/>
        <v>#VALUE!</v>
      </c>
      <c r="C28" s="26" t="e">
        <f t="shared" si="5"/>
        <v>#VALUE!</v>
      </c>
      <c r="D28" s="27">
        <v>6600</v>
      </c>
      <c r="E28" s="28">
        <v>606</v>
      </c>
      <c r="F28" s="29">
        <v>1</v>
      </c>
      <c r="G28" s="30">
        <f t="shared" si="9"/>
        <v>7206</v>
      </c>
    </row>
    <row r="29" spans="1:7">
      <c r="A29" s="26" t="e">
        <f t="shared" si="8"/>
        <v>#VALUE!</v>
      </c>
      <c r="B29" s="26" t="e">
        <f t="shared" si="7"/>
        <v>#VALUE!</v>
      </c>
      <c r="C29" s="26" t="e">
        <f t="shared" si="5"/>
        <v>#VALUE!</v>
      </c>
      <c r="D29" s="27">
        <v>6600</v>
      </c>
      <c r="E29" s="28">
        <v>606</v>
      </c>
      <c r="F29" s="29">
        <v>1</v>
      </c>
      <c r="G29" s="30">
        <f t="shared" si="9"/>
        <v>7206</v>
      </c>
    </row>
    <row r="30" spans="1:7" ht="24" customHeight="1">
      <c r="A30" s="31" t="e">
        <f t="shared" si="8"/>
        <v>#VALUE!</v>
      </c>
      <c r="B30" s="31" t="e">
        <f t="shared" si="7"/>
        <v>#VALUE!</v>
      </c>
      <c r="C30" s="31" t="e">
        <f t="shared" ref="C30" si="10">DATE(YEAR(B30),MONTH(B30)+1,DAY(25))</f>
        <v>#VALUE!</v>
      </c>
      <c r="D30" s="32" t="e">
        <f t="shared" ref="D30:D43" si="11">IF(C30="#VALUE!",0,IF($B$6="月",$B$8/($B$3-$B$4),$B$8/($B$3-$B$4)*3))</f>
        <v>#VALUE!</v>
      </c>
      <c r="E30" s="32"/>
      <c r="G30" s="24" t="e">
        <f t="shared" si="9"/>
        <v>#VALUE!</v>
      </c>
    </row>
    <row r="31" spans="1:7">
      <c r="A31" s="31" t="e">
        <f t="shared" si="8"/>
        <v>#VALUE!</v>
      </c>
      <c r="B31" s="31" t="e">
        <f t="shared" si="7"/>
        <v>#VALUE!</v>
      </c>
      <c r="C31" s="31" t="e">
        <f t="shared" ref="C31" si="12">DATE(YEAR(B31),MONTH(B31)+1,DAY(25))</f>
        <v>#VALUE!</v>
      </c>
      <c r="D31" s="32" t="e">
        <f t="shared" si="11"/>
        <v>#VALUE!</v>
      </c>
      <c r="E31" s="32"/>
      <c r="G31" s="24" t="e">
        <f t="shared" si="9"/>
        <v>#VALUE!</v>
      </c>
    </row>
    <row r="32" spans="1:7">
      <c r="A32" s="31" t="e">
        <f t="shared" si="8"/>
        <v>#VALUE!</v>
      </c>
      <c r="B32" s="31" t="e">
        <f t="shared" si="7"/>
        <v>#VALUE!</v>
      </c>
      <c r="C32" s="31" t="e">
        <f t="shared" ref="C32:C71" si="13">DATE(YEAR(B32),MONTH(B32)+1,DAY(25))</f>
        <v>#VALUE!</v>
      </c>
      <c r="D32" s="32" t="e">
        <f t="shared" si="11"/>
        <v>#VALUE!</v>
      </c>
      <c r="E32" s="32"/>
      <c r="G32" s="24" t="e">
        <f t="shared" si="9"/>
        <v>#VALUE!</v>
      </c>
    </row>
    <row r="33" spans="1:7">
      <c r="A33" s="31" t="e">
        <f t="shared" si="8"/>
        <v>#VALUE!</v>
      </c>
      <c r="B33" s="31" t="e">
        <f t="shared" si="7"/>
        <v>#VALUE!</v>
      </c>
      <c r="C33" s="31" t="e">
        <f t="shared" si="13"/>
        <v>#VALUE!</v>
      </c>
      <c r="D33" s="32" t="e">
        <f t="shared" si="11"/>
        <v>#VALUE!</v>
      </c>
      <c r="E33" s="32"/>
      <c r="G33" s="24" t="e">
        <f t="shared" si="9"/>
        <v>#VALUE!</v>
      </c>
    </row>
    <row r="34" spans="1:7">
      <c r="A34" s="31" t="e">
        <f t="shared" si="8"/>
        <v>#VALUE!</v>
      </c>
      <c r="B34" s="31" t="e">
        <f t="shared" si="7"/>
        <v>#VALUE!</v>
      </c>
      <c r="C34" s="31" t="e">
        <f t="shared" si="13"/>
        <v>#VALUE!</v>
      </c>
      <c r="D34" s="32" t="e">
        <f t="shared" si="11"/>
        <v>#VALUE!</v>
      </c>
      <c r="E34" s="32"/>
      <c r="G34" s="24" t="e">
        <f t="shared" si="9"/>
        <v>#VALUE!</v>
      </c>
    </row>
    <row r="35" spans="1:7">
      <c r="A35" s="31" t="e">
        <f t="shared" si="8"/>
        <v>#VALUE!</v>
      </c>
      <c r="B35" s="31" t="e">
        <f t="shared" si="7"/>
        <v>#VALUE!</v>
      </c>
      <c r="C35" s="31" t="e">
        <f t="shared" si="13"/>
        <v>#VALUE!</v>
      </c>
      <c r="D35" s="32" t="e">
        <f t="shared" si="11"/>
        <v>#VALUE!</v>
      </c>
      <c r="E35" s="32"/>
      <c r="G35" s="24" t="e">
        <f t="shared" si="9"/>
        <v>#VALUE!</v>
      </c>
    </row>
    <row r="36" spans="1:7">
      <c r="A36" s="31" t="e">
        <f t="shared" si="8"/>
        <v>#VALUE!</v>
      </c>
      <c r="B36" s="31" t="e">
        <f t="shared" si="7"/>
        <v>#VALUE!</v>
      </c>
      <c r="C36" s="31" t="e">
        <f t="shared" si="13"/>
        <v>#VALUE!</v>
      </c>
      <c r="D36" s="32" t="e">
        <f t="shared" si="11"/>
        <v>#VALUE!</v>
      </c>
      <c r="E36" s="32"/>
      <c r="G36" s="24" t="e">
        <f t="shared" si="9"/>
        <v>#VALUE!</v>
      </c>
    </row>
    <row r="37" spans="1:7">
      <c r="A37" s="31" t="e">
        <f t="shared" si="8"/>
        <v>#VALUE!</v>
      </c>
      <c r="B37" s="31" t="e">
        <f t="shared" si="7"/>
        <v>#VALUE!</v>
      </c>
      <c r="C37" s="31" t="e">
        <f t="shared" si="13"/>
        <v>#VALUE!</v>
      </c>
      <c r="D37" s="32" t="e">
        <f t="shared" si="11"/>
        <v>#VALUE!</v>
      </c>
      <c r="E37" s="32"/>
      <c r="G37" s="24" t="e">
        <f t="shared" si="9"/>
        <v>#VALUE!</v>
      </c>
    </row>
    <row r="38" spans="1:7">
      <c r="A38" s="31" t="e">
        <f t="shared" si="8"/>
        <v>#VALUE!</v>
      </c>
      <c r="B38" s="31" t="e">
        <f t="shared" si="7"/>
        <v>#VALUE!</v>
      </c>
      <c r="C38" s="31" t="e">
        <f t="shared" si="13"/>
        <v>#VALUE!</v>
      </c>
      <c r="D38" s="32" t="e">
        <f t="shared" si="11"/>
        <v>#VALUE!</v>
      </c>
      <c r="E38" s="32"/>
      <c r="G38" s="24" t="e">
        <f t="shared" si="9"/>
        <v>#VALUE!</v>
      </c>
    </row>
    <row r="39" spans="1:7">
      <c r="A39" s="31" t="e">
        <f t="shared" si="8"/>
        <v>#VALUE!</v>
      </c>
      <c r="B39" s="31" t="e">
        <f t="shared" si="7"/>
        <v>#VALUE!</v>
      </c>
      <c r="C39" s="31" t="e">
        <f t="shared" si="13"/>
        <v>#VALUE!</v>
      </c>
      <c r="D39" s="32" t="e">
        <f t="shared" si="11"/>
        <v>#VALUE!</v>
      </c>
      <c r="E39" s="32"/>
      <c r="G39" s="24" t="e">
        <f t="shared" si="9"/>
        <v>#VALUE!</v>
      </c>
    </row>
    <row r="40" spans="1:7">
      <c r="A40" s="31" t="e">
        <f t="shared" si="8"/>
        <v>#VALUE!</v>
      </c>
      <c r="B40" s="31" t="e">
        <f t="shared" si="7"/>
        <v>#VALUE!</v>
      </c>
      <c r="C40" s="31" t="e">
        <f t="shared" si="13"/>
        <v>#VALUE!</v>
      </c>
      <c r="D40" s="32" t="e">
        <f t="shared" si="11"/>
        <v>#VALUE!</v>
      </c>
      <c r="E40" s="32"/>
      <c r="G40" s="24" t="e">
        <f t="shared" si="9"/>
        <v>#VALUE!</v>
      </c>
    </row>
    <row r="41" spans="1:7">
      <c r="A41" s="31" t="e">
        <f t="shared" si="8"/>
        <v>#VALUE!</v>
      </c>
      <c r="B41" s="31" t="e">
        <f t="shared" si="7"/>
        <v>#VALUE!</v>
      </c>
      <c r="C41" s="31" t="e">
        <f t="shared" si="13"/>
        <v>#VALUE!</v>
      </c>
      <c r="D41" s="32" t="e">
        <f t="shared" si="11"/>
        <v>#VALUE!</v>
      </c>
      <c r="E41" s="32"/>
      <c r="G41" s="24" t="e">
        <f t="shared" si="9"/>
        <v>#VALUE!</v>
      </c>
    </row>
    <row r="42" spans="1:7">
      <c r="A42" s="31" t="e">
        <f t="shared" si="8"/>
        <v>#VALUE!</v>
      </c>
      <c r="B42" s="31" t="e">
        <f t="shared" si="7"/>
        <v>#VALUE!</v>
      </c>
      <c r="C42" s="31" t="e">
        <f t="shared" si="13"/>
        <v>#VALUE!</v>
      </c>
      <c r="D42" s="32" t="e">
        <f t="shared" si="11"/>
        <v>#VALUE!</v>
      </c>
      <c r="E42" s="32"/>
      <c r="G42" s="24" t="e">
        <f t="shared" si="9"/>
        <v>#VALUE!</v>
      </c>
    </row>
    <row r="43" spans="1:7">
      <c r="A43" s="31" t="e">
        <f t="shared" si="8"/>
        <v>#VALUE!</v>
      </c>
      <c r="B43" s="31" t="e">
        <f t="shared" si="7"/>
        <v>#VALUE!</v>
      </c>
      <c r="C43" s="31" t="e">
        <f t="shared" si="13"/>
        <v>#VALUE!</v>
      </c>
      <c r="D43" s="32" t="e">
        <f t="shared" si="11"/>
        <v>#VALUE!</v>
      </c>
      <c r="E43" s="32"/>
      <c r="G43" s="24" t="e">
        <f t="shared" si="9"/>
        <v>#VALUE!</v>
      </c>
    </row>
    <row r="44" spans="1:7">
      <c r="A44" s="31" t="e">
        <f t="shared" si="8"/>
        <v>#VALUE!</v>
      </c>
      <c r="B44" s="31" t="e">
        <f t="shared" ref="B44" si="14">IF($B$6="季",(DATE(YEAR(A44),MONTH(A44)+3,DAY(A44)-1)),(DATE(YEAR(A44),MONTH(A44)+1,DAY(A44)-1)))</f>
        <v>#VALUE!</v>
      </c>
      <c r="C44" s="31" t="e">
        <f t="shared" si="13"/>
        <v>#VALUE!</v>
      </c>
      <c r="D44" s="32" t="e">
        <f t="shared" ref="D44" si="15">IF(C44="#VALUE!",0,IF($B$6="月",$B$8/($B$3-$B$4),$B$8/($B$3-$B$4)*3))</f>
        <v>#VALUE!</v>
      </c>
      <c r="E44" s="32"/>
      <c r="G44" s="24" t="e">
        <f t="shared" si="9"/>
        <v>#VALUE!</v>
      </c>
    </row>
    <row r="45" spans="1:7">
      <c r="A45" s="31" t="e">
        <f t="shared" ref="A45" si="16">IF(B44&gt;=DATE(YEAR($B$2),MONTH($B$2)+$B$3,DAY($B$2)-1)," ",B44+1)</f>
        <v>#VALUE!</v>
      </c>
      <c r="B45" s="31" t="e">
        <f t="shared" ref="B45:B71" si="17">IF($B$6="季",(DATE(YEAR(A45),MONTH(A45)+3,DAY(A45)-1)),(DATE(YEAR(A45),MONTH(A45)+1,DAY(A45)-1)))</f>
        <v>#VALUE!</v>
      </c>
      <c r="C45" s="31" t="e">
        <f t="shared" si="13"/>
        <v>#VALUE!</v>
      </c>
      <c r="D45" s="32" t="e">
        <f t="shared" ref="D45:D71" si="18">IF(C45="#VALUE!",0,IF($B$6="月",$B$8/($B$3-$B$4),$B$8/($B$3-$B$4)*3))</f>
        <v>#VALUE!</v>
      </c>
      <c r="E45" s="32"/>
      <c r="G45" s="24" t="e">
        <f t="shared" si="9"/>
        <v>#VALUE!</v>
      </c>
    </row>
    <row r="46" spans="1:7">
      <c r="A46" s="31" t="e">
        <f t="shared" ref="A46:A71" si="19">IF(B45&gt;=DATE(YEAR($B$2),MONTH($B$2)+$B$3,DAY($B$2)-1)," ",B45+1)</f>
        <v>#VALUE!</v>
      </c>
      <c r="B46" s="31" t="e">
        <f t="shared" si="17"/>
        <v>#VALUE!</v>
      </c>
      <c r="C46" s="31" t="e">
        <f t="shared" si="13"/>
        <v>#VALUE!</v>
      </c>
      <c r="D46" s="32" t="e">
        <f t="shared" si="18"/>
        <v>#VALUE!</v>
      </c>
      <c r="E46" s="32"/>
      <c r="G46" s="24" t="e">
        <f t="shared" si="9"/>
        <v>#VALUE!</v>
      </c>
    </row>
    <row r="47" spans="1:7">
      <c r="A47" s="31" t="e">
        <f t="shared" si="19"/>
        <v>#VALUE!</v>
      </c>
      <c r="B47" s="31" t="e">
        <f t="shared" si="17"/>
        <v>#VALUE!</v>
      </c>
      <c r="C47" s="31" t="e">
        <f t="shared" si="13"/>
        <v>#VALUE!</v>
      </c>
      <c r="D47" s="32" t="e">
        <f t="shared" si="18"/>
        <v>#VALUE!</v>
      </c>
      <c r="E47" s="32"/>
      <c r="G47" s="24" t="e">
        <f t="shared" si="9"/>
        <v>#VALUE!</v>
      </c>
    </row>
    <row r="48" spans="1:7">
      <c r="A48" s="31" t="e">
        <f t="shared" si="19"/>
        <v>#VALUE!</v>
      </c>
      <c r="B48" s="31" t="e">
        <f t="shared" si="17"/>
        <v>#VALUE!</v>
      </c>
      <c r="C48" s="31" t="e">
        <f t="shared" si="13"/>
        <v>#VALUE!</v>
      </c>
      <c r="D48" s="32" t="e">
        <f t="shared" si="18"/>
        <v>#VALUE!</v>
      </c>
      <c r="E48" s="32"/>
      <c r="G48" s="24" t="e">
        <f t="shared" si="9"/>
        <v>#VALUE!</v>
      </c>
    </row>
    <row r="49" spans="1:7">
      <c r="A49" s="31" t="e">
        <f t="shared" si="19"/>
        <v>#VALUE!</v>
      </c>
      <c r="B49" s="31" t="e">
        <f t="shared" si="17"/>
        <v>#VALUE!</v>
      </c>
      <c r="C49" s="31" t="e">
        <f t="shared" si="13"/>
        <v>#VALUE!</v>
      </c>
      <c r="D49" s="32" t="e">
        <f t="shared" si="18"/>
        <v>#VALUE!</v>
      </c>
      <c r="E49" s="32"/>
      <c r="G49" s="24" t="e">
        <f t="shared" si="9"/>
        <v>#VALUE!</v>
      </c>
    </row>
    <row r="50" spans="1:7">
      <c r="A50" s="31" t="e">
        <f t="shared" si="19"/>
        <v>#VALUE!</v>
      </c>
      <c r="B50" s="31" t="e">
        <f t="shared" si="17"/>
        <v>#VALUE!</v>
      </c>
      <c r="C50" s="31" t="e">
        <f t="shared" si="13"/>
        <v>#VALUE!</v>
      </c>
      <c r="D50" s="32" t="e">
        <f t="shared" si="18"/>
        <v>#VALUE!</v>
      </c>
      <c r="E50" s="32"/>
      <c r="G50" s="24" t="e">
        <f t="shared" si="9"/>
        <v>#VALUE!</v>
      </c>
    </row>
    <row r="51" spans="1:7">
      <c r="A51" s="31" t="e">
        <f t="shared" si="19"/>
        <v>#VALUE!</v>
      </c>
      <c r="B51" s="31" t="e">
        <f t="shared" si="17"/>
        <v>#VALUE!</v>
      </c>
      <c r="C51" s="31" t="e">
        <f t="shared" si="13"/>
        <v>#VALUE!</v>
      </c>
      <c r="D51" s="32" t="e">
        <f t="shared" si="18"/>
        <v>#VALUE!</v>
      </c>
      <c r="E51" s="32"/>
      <c r="G51" s="24" t="e">
        <f t="shared" si="9"/>
        <v>#VALUE!</v>
      </c>
    </row>
    <row r="52" spans="1:7">
      <c r="A52" s="31" t="e">
        <f t="shared" si="19"/>
        <v>#VALUE!</v>
      </c>
      <c r="B52" s="31" t="e">
        <f t="shared" si="17"/>
        <v>#VALUE!</v>
      </c>
      <c r="C52" s="31" t="e">
        <f t="shared" si="13"/>
        <v>#VALUE!</v>
      </c>
      <c r="D52" s="32" t="e">
        <f t="shared" si="18"/>
        <v>#VALUE!</v>
      </c>
      <c r="E52" s="32"/>
      <c r="G52" s="24" t="e">
        <f t="shared" si="9"/>
        <v>#VALUE!</v>
      </c>
    </row>
    <row r="53" spans="1:7">
      <c r="A53" s="31" t="e">
        <f t="shared" si="19"/>
        <v>#VALUE!</v>
      </c>
      <c r="B53" s="31" t="e">
        <f t="shared" si="17"/>
        <v>#VALUE!</v>
      </c>
      <c r="C53" s="31" t="e">
        <f t="shared" si="13"/>
        <v>#VALUE!</v>
      </c>
      <c r="D53" s="32" t="e">
        <f t="shared" si="18"/>
        <v>#VALUE!</v>
      </c>
      <c r="E53" s="32"/>
      <c r="G53" s="24" t="e">
        <f t="shared" si="9"/>
        <v>#VALUE!</v>
      </c>
    </row>
    <row r="54" spans="1:7">
      <c r="A54" s="31" t="e">
        <f t="shared" si="19"/>
        <v>#VALUE!</v>
      </c>
      <c r="B54" s="31" t="e">
        <f t="shared" si="17"/>
        <v>#VALUE!</v>
      </c>
      <c r="C54" s="31" t="e">
        <f t="shared" si="13"/>
        <v>#VALUE!</v>
      </c>
      <c r="D54" s="32" t="e">
        <f t="shared" si="18"/>
        <v>#VALUE!</v>
      </c>
      <c r="E54" s="32"/>
      <c r="G54" t="e">
        <f t="shared" ref="G54" si="20">D54*F54</f>
        <v>#VALUE!</v>
      </c>
    </row>
    <row r="55" spans="1:7">
      <c r="A55" s="31" t="e">
        <f t="shared" si="19"/>
        <v>#VALUE!</v>
      </c>
      <c r="B55" s="31" t="e">
        <f t="shared" si="17"/>
        <v>#VALUE!</v>
      </c>
      <c r="C55" s="31" t="e">
        <f t="shared" si="13"/>
        <v>#VALUE!</v>
      </c>
      <c r="D55" s="32" t="e">
        <f t="shared" si="18"/>
        <v>#VALUE!</v>
      </c>
      <c r="E55" s="32"/>
      <c r="G55" t="e">
        <f t="shared" ref="G55:G71" si="21">D55*F55</f>
        <v>#VALUE!</v>
      </c>
    </row>
    <row r="56" spans="1:7">
      <c r="A56" s="31" t="e">
        <f t="shared" si="19"/>
        <v>#VALUE!</v>
      </c>
      <c r="B56" s="31" t="e">
        <f t="shared" si="17"/>
        <v>#VALUE!</v>
      </c>
      <c r="C56" s="31" t="e">
        <f t="shared" si="13"/>
        <v>#VALUE!</v>
      </c>
      <c r="D56" s="32" t="e">
        <f t="shared" si="18"/>
        <v>#VALUE!</v>
      </c>
      <c r="E56" s="32"/>
      <c r="G56" t="e">
        <f t="shared" si="21"/>
        <v>#VALUE!</v>
      </c>
    </row>
    <row r="57" spans="1:7">
      <c r="A57" s="31" t="e">
        <f t="shared" si="19"/>
        <v>#VALUE!</v>
      </c>
      <c r="B57" s="31" t="e">
        <f t="shared" si="17"/>
        <v>#VALUE!</v>
      </c>
      <c r="C57" s="31" t="e">
        <f t="shared" si="13"/>
        <v>#VALUE!</v>
      </c>
      <c r="D57" s="32" t="e">
        <f t="shared" si="18"/>
        <v>#VALUE!</v>
      </c>
      <c r="E57" s="32"/>
      <c r="G57" t="e">
        <f t="shared" si="21"/>
        <v>#VALUE!</v>
      </c>
    </row>
    <row r="58" spans="1:7">
      <c r="A58" s="31" t="e">
        <f t="shared" si="19"/>
        <v>#VALUE!</v>
      </c>
      <c r="B58" s="31" t="e">
        <f t="shared" si="17"/>
        <v>#VALUE!</v>
      </c>
      <c r="C58" s="31" t="e">
        <f t="shared" si="13"/>
        <v>#VALUE!</v>
      </c>
      <c r="D58" s="32" t="e">
        <f t="shared" si="18"/>
        <v>#VALUE!</v>
      </c>
      <c r="E58" s="32"/>
      <c r="G58" t="e">
        <f t="shared" si="21"/>
        <v>#VALUE!</v>
      </c>
    </row>
    <row r="59" spans="1:7">
      <c r="A59" s="31" t="e">
        <f t="shared" si="19"/>
        <v>#VALUE!</v>
      </c>
      <c r="B59" s="31" t="e">
        <f t="shared" si="17"/>
        <v>#VALUE!</v>
      </c>
      <c r="C59" s="31" t="e">
        <f t="shared" si="13"/>
        <v>#VALUE!</v>
      </c>
      <c r="D59" s="32" t="e">
        <f t="shared" si="18"/>
        <v>#VALUE!</v>
      </c>
      <c r="E59" s="32"/>
      <c r="G59" t="e">
        <f t="shared" si="21"/>
        <v>#VALUE!</v>
      </c>
    </row>
    <row r="60" spans="1:7">
      <c r="A60" s="31" t="e">
        <f t="shared" si="19"/>
        <v>#VALUE!</v>
      </c>
      <c r="B60" s="31" t="e">
        <f t="shared" si="17"/>
        <v>#VALUE!</v>
      </c>
      <c r="C60" s="31" t="e">
        <f t="shared" si="13"/>
        <v>#VALUE!</v>
      </c>
      <c r="D60" s="32" t="e">
        <f t="shared" si="18"/>
        <v>#VALUE!</v>
      </c>
      <c r="E60" s="32"/>
      <c r="G60" t="e">
        <f t="shared" si="21"/>
        <v>#VALUE!</v>
      </c>
    </row>
    <row r="61" spans="1:7">
      <c r="A61" s="31" t="e">
        <f t="shared" si="19"/>
        <v>#VALUE!</v>
      </c>
      <c r="B61" s="31" t="e">
        <f t="shared" si="17"/>
        <v>#VALUE!</v>
      </c>
      <c r="C61" s="31" t="e">
        <f t="shared" si="13"/>
        <v>#VALUE!</v>
      </c>
      <c r="D61" s="32" t="e">
        <f t="shared" si="18"/>
        <v>#VALUE!</v>
      </c>
      <c r="E61" s="32"/>
      <c r="G61" t="e">
        <f t="shared" si="21"/>
        <v>#VALUE!</v>
      </c>
    </row>
    <row r="62" spans="1:7">
      <c r="A62" s="31" t="e">
        <f t="shared" si="19"/>
        <v>#VALUE!</v>
      </c>
      <c r="B62" s="31" t="e">
        <f t="shared" si="17"/>
        <v>#VALUE!</v>
      </c>
      <c r="C62" s="31" t="e">
        <f t="shared" si="13"/>
        <v>#VALUE!</v>
      </c>
      <c r="D62" s="32" t="e">
        <f t="shared" si="18"/>
        <v>#VALUE!</v>
      </c>
      <c r="E62" s="32"/>
      <c r="G62" t="e">
        <f t="shared" si="21"/>
        <v>#VALUE!</v>
      </c>
    </row>
    <row r="63" spans="1:7">
      <c r="A63" s="31" t="e">
        <f t="shared" si="19"/>
        <v>#VALUE!</v>
      </c>
      <c r="B63" s="31" t="e">
        <f t="shared" si="17"/>
        <v>#VALUE!</v>
      </c>
      <c r="C63" s="31" t="e">
        <f t="shared" si="13"/>
        <v>#VALUE!</v>
      </c>
      <c r="D63" s="32" t="e">
        <f t="shared" si="18"/>
        <v>#VALUE!</v>
      </c>
      <c r="E63" s="32"/>
      <c r="G63" t="e">
        <f t="shared" si="21"/>
        <v>#VALUE!</v>
      </c>
    </row>
    <row r="64" spans="1:7">
      <c r="A64" s="31" t="e">
        <f t="shared" si="19"/>
        <v>#VALUE!</v>
      </c>
      <c r="B64" s="31" t="e">
        <f t="shared" si="17"/>
        <v>#VALUE!</v>
      </c>
      <c r="C64" s="31" t="e">
        <f t="shared" si="13"/>
        <v>#VALUE!</v>
      </c>
      <c r="D64" s="32" t="e">
        <f t="shared" si="18"/>
        <v>#VALUE!</v>
      </c>
      <c r="E64" s="32"/>
      <c r="G64" t="e">
        <f t="shared" si="21"/>
        <v>#VALUE!</v>
      </c>
    </row>
    <row r="65" spans="1:7">
      <c r="A65" s="31" t="e">
        <f t="shared" si="19"/>
        <v>#VALUE!</v>
      </c>
      <c r="B65" s="31" t="e">
        <f t="shared" si="17"/>
        <v>#VALUE!</v>
      </c>
      <c r="C65" s="31" t="e">
        <f t="shared" si="13"/>
        <v>#VALUE!</v>
      </c>
      <c r="D65" s="32" t="e">
        <f t="shared" si="18"/>
        <v>#VALUE!</v>
      </c>
      <c r="E65" s="32"/>
      <c r="G65" t="e">
        <f t="shared" si="21"/>
        <v>#VALUE!</v>
      </c>
    </row>
    <row r="66" spans="1:7">
      <c r="A66" s="31" t="e">
        <f t="shared" si="19"/>
        <v>#VALUE!</v>
      </c>
      <c r="B66" s="31" t="e">
        <f t="shared" si="17"/>
        <v>#VALUE!</v>
      </c>
      <c r="C66" s="31" t="e">
        <f t="shared" si="13"/>
        <v>#VALUE!</v>
      </c>
      <c r="D66" s="32" t="e">
        <f t="shared" si="18"/>
        <v>#VALUE!</v>
      </c>
      <c r="E66" s="32"/>
      <c r="G66" t="e">
        <f t="shared" si="21"/>
        <v>#VALUE!</v>
      </c>
    </row>
    <row r="67" spans="1:7">
      <c r="A67" s="31" t="e">
        <f t="shared" si="19"/>
        <v>#VALUE!</v>
      </c>
      <c r="B67" s="31" t="e">
        <f t="shared" si="17"/>
        <v>#VALUE!</v>
      </c>
      <c r="C67" s="31" t="e">
        <f t="shared" si="13"/>
        <v>#VALUE!</v>
      </c>
      <c r="D67" s="32" t="e">
        <f t="shared" si="18"/>
        <v>#VALUE!</v>
      </c>
      <c r="E67" s="32"/>
      <c r="G67" t="e">
        <f t="shared" si="21"/>
        <v>#VALUE!</v>
      </c>
    </row>
    <row r="68" spans="1:7">
      <c r="A68" s="31" t="e">
        <f t="shared" si="19"/>
        <v>#VALUE!</v>
      </c>
      <c r="B68" s="31" t="e">
        <f t="shared" si="17"/>
        <v>#VALUE!</v>
      </c>
      <c r="C68" s="31" t="e">
        <f t="shared" si="13"/>
        <v>#VALUE!</v>
      </c>
      <c r="D68" s="32" t="e">
        <f t="shared" si="18"/>
        <v>#VALUE!</v>
      </c>
      <c r="E68" s="32"/>
      <c r="G68" t="e">
        <f t="shared" si="21"/>
        <v>#VALUE!</v>
      </c>
    </row>
    <row r="69" spans="1:7">
      <c r="A69" s="31" t="e">
        <f t="shared" si="19"/>
        <v>#VALUE!</v>
      </c>
      <c r="B69" s="31" t="e">
        <f t="shared" si="17"/>
        <v>#VALUE!</v>
      </c>
      <c r="C69" s="31" t="e">
        <f t="shared" si="13"/>
        <v>#VALUE!</v>
      </c>
      <c r="D69" s="32" t="e">
        <f t="shared" si="18"/>
        <v>#VALUE!</v>
      </c>
      <c r="E69" s="32"/>
      <c r="G69" t="e">
        <f t="shared" si="21"/>
        <v>#VALUE!</v>
      </c>
    </row>
    <row r="70" spans="1:7">
      <c r="A70" s="31" t="e">
        <f t="shared" si="19"/>
        <v>#VALUE!</v>
      </c>
      <c r="B70" s="31" t="e">
        <f t="shared" si="17"/>
        <v>#VALUE!</v>
      </c>
      <c r="C70" s="31" t="e">
        <f t="shared" si="13"/>
        <v>#VALUE!</v>
      </c>
      <c r="D70" s="32" t="e">
        <f t="shared" si="18"/>
        <v>#VALUE!</v>
      </c>
      <c r="E70" s="32"/>
      <c r="G70" t="e">
        <f t="shared" si="21"/>
        <v>#VALUE!</v>
      </c>
    </row>
    <row r="71" spans="1:7">
      <c r="A71" s="31" t="e">
        <f t="shared" si="19"/>
        <v>#VALUE!</v>
      </c>
      <c r="B71" s="31" t="e">
        <f t="shared" si="17"/>
        <v>#VALUE!</v>
      </c>
      <c r="C71" s="31" t="e">
        <f t="shared" si="13"/>
        <v>#VALUE!</v>
      </c>
      <c r="D71" s="32" t="e">
        <f t="shared" si="18"/>
        <v>#VALUE!</v>
      </c>
      <c r="E71" s="32"/>
      <c r="G71" t="e">
        <f t="shared" si="21"/>
        <v>#VALUE!</v>
      </c>
    </row>
  </sheetData>
  <phoneticPr fontId="4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A2" sqref="A2:G21"/>
    </sheetView>
  </sheetViews>
  <sheetFormatPr defaultColWidth="9" defaultRowHeight="13.5"/>
  <cols>
    <col min="1" max="1" width="17" style="1" customWidth="1"/>
    <col min="2" max="2" width="14.875" style="1" customWidth="1"/>
    <col min="3" max="3" width="15.625" style="1" customWidth="1"/>
    <col min="4" max="4" width="12" style="1" customWidth="1"/>
    <col min="5" max="5" width="14.125" style="1" customWidth="1"/>
    <col min="6" max="6" width="13" style="1" customWidth="1"/>
    <col min="7" max="7" width="14.375" style="1" customWidth="1"/>
    <col min="8" max="16384" width="9" style="1"/>
  </cols>
  <sheetData>
    <row r="1" spans="1:7">
      <c r="C1" s="2"/>
      <c r="D1" s="2"/>
      <c r="E1" s="2"/>
      <c r="F1" s="2"/>
      <c r="G1" s="2"/>
    </row>
    <row r="2" spans="1:7">
      <c r="A2" s="3" t="s">
        <v>0</v>
      </c>
      <c r="B2" s="4">
        <v>43806</v>
      </c>
      <c r="C2" s="4">
        <v>44991</v>
      </c>
      <c r="D2" s="3"/>
      <c r="E2" s="3"/>
      <c r="F2" s="3"/>
      <c r="G2" s="3"/>
    </row>
    <row r="3" spans="1:7">
      <c r="A3" s="3" t="s">
        <v>1</v>
      </c>
      <c r="B3" s="5">
        <v>39</v>
      </c>
      <c r="C3" s="3" t="s">
        <v>2</v>
      </c>
      <c r="D3" s="3"/>
      <c r="E3" s="3"/>
      <c r="F3" s="3"/>
      <c r="G3" s="3"/>
    </row>
    <row r="4" spans="1:7">
      <c r="A4" s="3" t="s">
        <v>3</v>
      </c>
      <c r="B4" s="5">
        <v>3</v>
      </c>
      <c r="C4" s="3" t="s">
        <v>2</v>
      </c>
      <c r="D4" s="3"/>
      <c r="E4" s="3"/>
      <c r="F4" s="3"/>
      <c r="G4" s="3"/>
    </row>
    <row r="5" spans="1:7">
      <c r="A5" s="3" t="s">
        <v>4</v>
      </c>
      <c r="B5" s="4">
        <v>43837</v>
      </c>
      <c r="C5" s="3"/>
      <c r="D5" s="3"/>
      <c r="E5" s="3"/>
      <c r="F5" s="3"/>
      <c r="G5" s="3"/>
    </row>
    <row r="6" spans="1:7">
      <c r="A6" s="3" t="s">
        <v>5</v>
      </c>
      <c r="B6" s="6" t="s">
        <v>16</v>
      </c>
      <c r="C6" s="3"/>
      <c r="D6" s="3"/>
      <c r="E6" s="3"/>
      <c r="F6" s="3"/>
      <c r="G6" s="3"/>
    </row>
    <row r="7" spans="1:7">
      <c r="A7" s="3" t="s">
        <v>7</v>
      </c>
      <c r="B7" s="7">
        <f>B8+F8</f>
        <v>76968</v>
      </c>
      <c r="C7" s="3"/>
      <c r="D7" s="3"/>
      <c r="E7" s="3"/>
      <c r="F7" s="3"/>
      <c r="G7" s="3"/>
    </row>
    <row r="8" spans="1:7">
      <c r="A8" s="3" t="s">
        <v>8</v>
      </c>
      <c r="B8" s="8">
        <v>72000</v>
      </c>
      <c r="C8" s="3"/>
      <c r="D8" s="3"/>
      <c r="E8" s="3" t="s">
        <v>9</v>
      </c>
      <c r="F8" s="9">
        <v>4968</v>
      </c>
      <c r="G8" s="3"/>
    </row>
    <row r="9" spans="1:7">
      <c r="A9" s="37" t="s">
        <v>10</v>
      </c>
      <c r="B9" s="38"/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</row>
    <row r="10" spans="1:7">
      <c r="A10" s="33">
        <v>43837</v>
      </c>
      <c r="B10" s="35">
        <f>IF($B$6="季",(DATE(YEAR(A10),MONTH(A10)+3,DAY(A10)-1)),(DATE(YEAR(A10),MONTH(A10)+1,DAY(A10)-1)))</f>
        <v>43927</v>
      </c>
      <c r="C10" s="11">
        <v>43806</v>
      </c>
      <c r="D10" s="12">
        <v>6000</v>
      </c>
      <c r="E10" s="12">
        <v>414</v>
      </c>
      <c r="F10" s="13">
        <v>1</v>
      </c>
      <c r="G10" s="12">
        <f>(D10+E10)*F10</f>
        <v>6414</v>
      </c>
    </row>
    <row r="11" spans="1:7">
      <c r="A11" s="34">
        <v>43928</v>
      </c>
      <c r="B11" s="35">
        <f t="shared" ref="B11" si="0">IF($B$6="季",(DATE(YEAR(A11),MONTH(A11)+3,DAY(A11)-1)),(DATE(YEAR(A11),MONTH(A11)+1,DAY(A11)-1)))</f>
        <v>44018</v>
      </c>
      <c r="C11" s="11">
        <f t="shared" ref="C11:C21" si="1">DATE(YEAR(A11),MONTH(A11),DAY(20))</f>
        <v>43941</v>
      </c>
      <c r="D11" s="12">
        <v>6000</v>
      </c>
      <c r="E11" s="12">
        <v>414</v>
      </c>
      <c r="F11" s="13">
        <v>1</v>
      </c>
      <c r="G11" s="12">
        <f t="shared" ref="G11" si="2">(D11+E11)*F11</f>
        <v>6414</v>
      </c>
    </row>
    <row r="12" spans="1:7">
      <c r="A12" s="11">
        <f t="shared" ref="A12" si="3">IF(B11&gt;=DATE(YEAR($B$2),MONTH($B$2)+$B$3,DAY($B$2)-1)," ",B11+1)</f>
        <v>44019</v>
      </c>
      <c r="B12" s="35">
        <f t="shared" ref="B12:B21" si="4">IF($B$6="季",(DATE(YEAR(A12),MONTH(A12)+3,DAY(A12)-1)),(DATE(YEAR(A12),MONTH(A12)+1,DAY(A12)-1)))</f>
        <v>44110</v>
      </c>
      <c r="C12" s="11">
        <f t="shared" si="1"/>
        <v>44032</v>
      </c>
      <c r="D12" s="12">
        <v>6000</v>
      </c>
      <c r="E12" s="12">
        <v>414</v>
      </c>
      <c r="F12" s="13">
        <v>1</v>
      </c>
      <c r="G12" s="12">
        <f t="shared" ref="G12:G21" si="5">(D12+E12)*F12</f>
        <v>6414</v>
      </c>
    </row>
    <row r="13" spans="1:7">
      <c r="A13" s="11">
        <f t="shared" ref="A13:A21" si="6">IF(B12&gt;=DATE(YEAR($B$2),MONTH($B$2)+$B$3,DAY($B$2)-1)," ",B12+1)</f>
        <v>44111</v>
      </c>
      <c r="B13" s="35">
        <f t="shared" si="4"/>
        <v>44202</v>
      </c>
      <c r="C13" s="11">
        <f t="shared" si="1"/>
        <v>44124</v>
      </c>
      <c r="D13" s="12">
        <v>6000</v>
      </c>
      <c r="E13" s="12">
        <v>414</v>
      </c>
      <c r="F13" s="13">
        <v>1</v>
      </c>
      <c r="G13" s="12">
        <f t="shared" si="5"/>
        <v>6414</v>
      </c>
    </row>
    <row r="14" spans="1:7">
      <c r="A14" s="33">
        <v>44234</v>
      </c>
      <c r="B14" s="35">
        <f t="shared" si="4"/>
        <v>44322</v>
      </c>
      <c r="C14" s="11">
        <f t="shared" si="1"/>
        <v>44247</v>
      </c>
      <c r="D14" s="12">
        <v>6000</v>
      </c>
      <c r="E14" s="12">
        <v>414</v>
      </c>
      <c r="F14" s="13">
        <v>1</v>
      </c>
      <c r="G14" s="12">
        <f t="shared" si="5"/>
        <v>6414</v>
      </c>
    </row>
    <row r="15" spans="1:7">
      <c r="A15" s="11">
        <f t="shared" si="6"/>
        <v>44323</v>
      </c>
      <c r="B15" s="35">
        <f t="shared" si="4"/>
        <v>44414</v>
      </c>
      <c r="C15" s="11">
        <f t="shared" si="1"/>
        <v>44336</v>
      </c>
      <c r="D15" s="12">
        <v>6000</v>
      </c>
      <c r="E15" s="12">
        <v>414</v>
      </c>
      <c r="F15" s="13">
        <v>1</v>
      </c>
      <c r="G15" s="12">
        <f t="shared" si="5"/>
        <v>6414</v>
      </c>
    </row>
    <row r="16" spans="1:7">
      <c r="A16" s="11">
        <f t="shared" si="6"/>
        <v>44415</v>
      </c>
      <c r="B16" s="35">
        <f t="shared" si="4"/>
        <v>44506</v>
      </c>
      <c r="C16" s="11">
        <f t="shared" si="1"/>
        <v>44428</v>
      </c>
      <c r="D16" s="12">
        <v>6000</v>
      </c>
      <c r="E16" s="12">
        <v>414</v>
      </c>
      <c r="F16" s="13">
        <v>1</v>
      </c>
      <c r="G16" s="12">
        <f t="shared" si="5"/>
        <v>6414</v>
      </c>
    </row>
    <row r="17" spans="1:10">
      <c r="A17" s="11">
        <f t="shared" si="6"/>
        <v>44507</v>
      </c>
      <c r="B17" s="35">
        <f t="shared" si="4"/>
        <v>44598</v>
      </c>
      <c r="C17" s="11">
        <f t="shared" si="1"/>
        <v>44520</v>
      </c>
      <c r="D17" s="12">
        <v>6000</v>
      </c>
      <c r="E17" s="12">
        <v>414</v>
      </c>
      <c r="F17" s="13">
        <v>1</v>
      </c>
      <c r="G17" s="12">
        <f t="shared" si="5"/>
        <v>6414</v>
      </c>
    </row>
    <row r="18" spans="1:10">
      <c r="A18" s="33">
        <v>44627</v>
      </c>
      <c r="B18" s="35">
        <f t="shared" si="4"/>
        <v>44718</v>
      </c>
      <c r="C18" s="11">
        <f t="shared" si="1"/>
        <v>44640</v>
      </c>
      <c r="D18" s="12">
        <v>6000</v>
      </c>
      <c r="E18" s="12">
        <v>414</v>
      </c>
      <c r="F18" s="13">
        <v>1</v>
      </c>
      <c r="G18" s="12">
        <f t="shared" si="5"/>
        <v>6414</v>
      </c>
      <c r="J18" s="1" t="s">
        <v>17</v>
      </c>
    </row>
    <row r="19" spans="1:10">
      <c r="A19" s="11">
        <f t="shared" si="6"/>
        <v>44719</v>
      </c>
      <c r="B19" s="11">
        <f t="shared" si="4"/>
        <v>44810</v>
      </c>
      <c r="C19" s="11">
        <f t="shared" si="1"/>
        <v>44732</v>
      </c>
      <c r="D19" s="12">
        <v>6000</v>
      </c>
      <c r="E19" s="12">
        <v>414</v>
      </c>
      <c r="F19" s="13">
        <v>1</v>
      </c>
      <c r="G19" s="12">
        <f t="shared" si="5"/>
        <v>6414</v>
      </c>
    </row>
    <row r="20" spans="1:10">
      <c r="A20" s="11">
        <f t="shared" si="6"/>
        <v>44811</v>
      </c>
      <c r="B20" s="11">
        <f t="shared" si="4"/>
        <v>44901</v>
      </c>
      <c r="C20" s="11">
        <f t="shared" si="1"/>
        <v>44824</v>
      </c>
      <c r="D20" s="12">
        <v>6000</v>
      </c>
      <c r="E20" s="12">
        <v>414</v>
      </c>
      <c r="F20" s="13">
        <v>1</v>
      </c>
      <c r="G20" s="12">
        <f t="shared" si="5"/>
        <v>6414</v>
      </c>
    </row>
    <row r="21" spans="1:10">
      <c r="A21" s="11">
        <f t="shared" si="6"/>
        <v>44902</v>
      </c>
      <c r="B21" s="11">
        <f t="shared" si="4"/>
        <v>44991</v>
      </c>
      <c r="C21" s="11">
        <f t="shared" si="1"/>
        <v>44915</v>
      </c>
      <c r="D21" s="12">
        <v>6000</v>
      </c>
      <c r="E21" s="12">
        <v>414</v>
      </c>
      <c r="F21" s="13">
        <v>1</v>
      </c>
      <c r="G21" s="12">
        <f t="shared" si="5"/>
        <v>6414</v>
      </c>
    </row>
  </sheetData>
  <mergeCells count="1">
    <mergeCell ref="A9:B9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免租期整月</vt:lpstr>
      <vt:lpstr>免租期非整月或未前置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5i5j</dc:creator>
  <cp:lastModifiedBy>微软用户</cp:lastModifiedBy>
  <dcterms:created xsi:type="dcterms:W3CDTF">2014-12-23T08:05:00Z</dcterms:created>
  <dcterms:modified xsi:type="dcterms:W3CDTF">2019-12-01T07:08:47Z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